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2\home\Webpagina\Duikbuddygezocht\Documenten en handleidingen\"/>
    </mc:Choice>
  </mc:AlternateContent>
  <xr:revisionPtr revIDLastSave="0" documentId="13_ncr:1_{82644180-FD2E-4E3D-B85F-28429DB20D8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x Diep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D18" i="1"/>
  <c r="D17" i="1"/>
  <c r="D16" i="1"/>
  <c r="E18" i="1"/>
  <c r="E17" i="1"/>
  <c r="E16" i="1"/>
  <c r="F18" i="1"/>
  <c r="F17" i="1"/>
  <c r="F16" i="1"/>
  <c r="Y36" i="1"/>
  <c r="K36" i="1"/>
  <c r="K37" i="1" s="1"/>
  <c r="R36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2" i="1"/>
  <c r="C11" i="1"/>
  <c r="C10" i="1"/>
</calcChain>
</file>

<file path=xl/sharedStrings.xml><?xml version="1.0" encoding="utf-8"?>
<sst xmlns="http://schemas.openxmlformats.org/spreadsheetml/2006/main" count="49" uniqueCount="33">
  <si>
    <t>Druk</t>
  </si>
  <si>
    <t>Druk in Bar</t>
  </si>
  <si>
    <t>Berekening max diepte</t>
  </si>
  <si>
    <t>(wet van Dalton)</t>
  </si>
  <si>
    <t xml:space="preserve"> </t>
  </si>
  <si>
    <t>(Max Partiele zuurstofdruk / Zuurstof % * 100% - 1) * 10 meter</t>
  </si>
  <si>
    <t>Bv</t>
  </si>
  <si>
    <t>(1,6 bar / 21% * 100% -1 ) * 10 meter = 66,19m</t>
  </si>
  <si>
    <t>(1,4 bar / 21% * 100% -1 ) * 10 meter = 56,6m</t>
  </si>
  <si>
    <t>Partiele zuurstof druk</t>
  </si>
  <si>
    <t>Nitrox % / XEan</t>
  </si>
  <si>
    <t>(Maximum)</t>
  </si>
  <si>
    <t>(aanbevolen)</t>
  </si>
  <si>
    <t>Diamand berekening</t>
  </si>
  <si>
    <t>Berekeningen:</t>
  </si>
  <si>
    <t>Druk of diepte bereken:</t>
  </si>
  <si>
    <t>Pp / % = D</t>
  </si>
  <si>
    <t>Zuurstof %</t>
  </si>
  <si>
    <t>Max Duik Diepte</t>
  </si>
  <si>
    <t>Bar</t>
  </si>
  <si>
    <t>Meter</t>
  </si>
  <si>
    <t>Max Druk/diepte berekenen</t>
  </si>
  <si>
    <t>Partiele zuurstof druk berekenen</t>
  </si>
  <si>
    <t>Zuurstof % bepalen</t>
  </si>
  <si>
    <t>Partiele zuurstofdruk berekenen</t>
  </si>
  <si>
    <t>Zuurstof % berekenen</t>
  </si>
  <si>
    <t>Zuustof %</t>
  </si>
  <si>
    <t>%</t>
  </si>
  <si>
    <t>Invullen</t>
  </si>
  <si>
    <t>Uitkomst</t>
  </si>
  <si>
    <t>Pp / D = %</t>
  </si>
  <si>
    <t>D * % = Pp</t>
  </si>
  <si>
    <t>Maximale duik diepte bij Partiele zuurstof druk (bar) in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</si>
</sst>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 * #,##0.0_ ;_ * \-#,##0.0_ ;_ * &quot;-&quot;?_ ;_ @_ "/>
  </numFmts>
  <fonts count="5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4"/>
      <color rgb="FF0070C0"/>
      <name val="Arial"/>
      <family val="2"/>
    </font>
    <font>
      <b/>
      <sz val="9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3" borderId="3" xfId="1" applyNumberFormat="1" applyFont="1" applyFill="1" applyBorder="1"/>
    <xf numFmtId="164" fontId="0" fillId="3" borderId="4" xfId="1" applyNumberFormat="1" applyFont="1" applyFill="1" applyBorder="1"/>
    <xf numFmtId="164" fontId="2" fillId="2" borderId="1" xfId="1" applyNumberFormat="1" applyFont="1" applyFill="1" applyBorder="1"/>
    <xf numFmtId="164" fontId="2" fillId="2" borderId="7" xfId="1" applyNumberFormat="1" applyFont="1" applyFill="1" applyBorder="1"/>
    <xf numFmtId="164" fontId="2" fillId="2" borderId="2" xfId="1" applyNumberFormat="1" applyFont="1" applyFill="1" applyBorder="1"/>
    <xf numFmtId="165" fontId="0" fillId="3" borderId="3" xfId="0" applyNumberFormat="1" applyFill="1" applyBorder="1"/>
    <xf numFmtId="165" fontId="0" fillId="3" borderId="0" xfId="0" applyNumberFormat="1" applyFill="1" applyBorder="1"/>
    <xf numFmtId="165" fontId="0" fillId="3" borderId="4" xfId="0" applyNumberFormat="1" applyFill="1" applyBorder="1"/>
    <xf numFmtId="164" fontId="0" fillId="4" borderId="5" xfId="1" applyNumberFormat="1" applyFont="1" applyFill="1" applyBorder="1"/>
    <xf numFmtId="164" fontId="0" fillId="4" borderId="6" xfId="1" applyNumberFormat="1" applyFont="1" applyFill="1" applyBorder="1"/>
    <xf numFmtId="165" fontId="0" fillId="4" borderId="5" xfId="0" applyNumberFormat="1" applyFill="1" applyBorder="1"/>
    <xf numFmtId="165" fontId="0" fillId="4" borderId="8" xfId="0" applyNumberFormat="1" applyFill="1" applyBorder="1"/>
    <xf numFmtId="165" fontId="0" fillId="4" borderId="6" xfId="0" applyNumberFormat="1" applyFill="1" applyBorder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0" fontId="0" fillId="5" borderId="0" xfId="0" applyFill="1"/>
    <xf numFmtId="0" fontId="3" fillId="6" borderId="0" xfId="0" applyFont="1" applyFill="1"/>
    <xf numFmtId="0" fontId="0" fillId="6" borderId="0" xfId="0" applyFill="1"/>
    <xf numFmtId="164" fontId="0" fillId="6" borderId="3" xfId="1" applyNumberFormat="1" applyFont="1" applyFill="1" applyBorder="1"/>
    <xf numFmtId="164" fontId="0" fillId="6" borderId="4" xfId="1" applyNumberFormat="1" applyFont="1" applyFill="1" applyBorder="1"/>
    <xf numFmtId="165" fontId="0" fillId="6" borderId="3" xfId="0" applyNumberFormat="1" applyFill="1" applyBorder="1"/>
    <xf numFmtId="165" fontId="0" fillId="6" borderId="0" xfId="0" applyNumberFormat="1" applyFill="1" applyBorder="1"/>
    <xf numFmtId="164" fontId="0" fillId="6" borderId="0" xfId="1" applyNumberFormat="1" applyFont="1" applyFill="1"/>
    <xf numFmtId="165" fontId="0" fillId="6" borderId="4" xfId="0" applyNumberFormat="1" applyFill="1" applyBorder="1"/>
    <xf numFmtId="0" fontId="4" fillId="6" borderId="0" xfId="0" applyFont="1" applyFill="1"/>
    <xf numFmtId="0" fontId="0" fillId="6" borderId="0" xfId="0" quotePrefix="1" applyFill="1"/>
    <xf numFmtId="2" fontId="0" fillId="6" borderId="0" xfId="0" applyNumberFormat="1" applyFill="1"/>
    <xf numFmtId="9" fontId="0" fillId="6" borderId="0" xfId="2" applyFont="1" applyFill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3" borderId="0" xfId="1" applyNumberFormat="1" applyFont="1" applyFill="1" applyBorder="1"/>
    <xf numFmtId="164" fontId="0" fillId="6" borderId="0" xfId="1" applyNumberFormat="1" applyFont="1" applyFill="1" applyBorder="1"/>
    <xf numFmtId="164" fontId="0" fillId="4" borderId="8" xfId="1" applyNumberFormat="1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26</xdr:row>
      <xdr:rowOff>50800</xdr:rowOff>
    </xdr:from>
    <xdr:to>
      <xdr:col>4</xdr:col>
      <xdr:colOff>304531</xdr:colOff>
      <xdr:row>41</xdr:row>
      <xdr:rowOff>6350</xdr:rowOff>
    </xdr:to>
    <xdr:grpSp>
      <xdr:nvGrpSpPr>
        <xdr:cNvPr id="15" name="Groe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84150" y="4089400"/>
          <a:ext cx="1941561" cy="2128520"/>
          <a:chOff x="1238250" y="2622550"/>
          <a:chExt cx="2012681" cy="2146300"/>
        </a:xfrm>
      </xdr:grpSpPr>
      <xdr:grpSp>
        <xdr:nvGrpSpPr>
          <xdr:cNvPr id="11" name="Groep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1562100" y="2622550"/>
            <a:ext cx="1327150" cy="2146300"/>
            <a:chOff x="1562100" y="2622550"/>
            <a:chExt cx="1327150" cy="2146300"/>
          </a:xfrm>
        </xdr:grpSpPr>
        <xdr:grpSp>
          <xdr:nvGrpSpPr>
            <xdr:cNvPr id="8" name="Gro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562100" y="2622550"/>
              <a:ext cx="1327150" cy="2146300"/>
              <a:chOff x="1562100" y="2622550"/>
              <a:chExt cx="1327150" cy="2146300"/>
            </a:xfrm>
          </xdr:grpSpPr>
          <xdr:grpSp>
            <xdr:nvGrpSpPr>
              <xdr:cNvPr id="6" name="Groep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GrpSpPr/>
            </xdr:nvGrpSpPr>
            <xdr:grpSpPr>
              <a:xfrm>
                <a:off x="1562100" y="2622550"/>
                <a:ext cx="1327150" cy="2146300"/>
                <a:chOff x="1562100" y="2622550"/>
                <a:chExt cx="1327150" cy="2146300"/>
              </a:xfrm>
            </xdr:grpSpPr>
            <xdr:sp macro="" textlink="">
              <xdr:nvSpPr>
                <xdr:cNvPr id="2" name="Gelijkbenige driehoek 1">
                  <a:extLst>
                    <a:ext uri="{FF2B5EF4-FFF2-40B4-BE49-F238E27FC236}">
                      <a16:creationId xmlns:a16="http://schemas.microsoft.com/office/drawing/2014/main" id="{00000000-0008-0000-0000-000002000000}"/>
                    </a:ext>
                  </a:extLst>
                </xdr:cNvPr>
                <xdr:cNvSpPr/>
              </xdr:nvSpPr>
              <xdr:spPr>
                <a:xfrm>
                  <a:off x="1562100" y="2622550"/>
                  <a:ext cx="1327150" cy="1073150"/>
                </a:xfrm>
                <a:prstGeom prst="triangle">
                  <a:avLst/>
                </a:prstGeom>
                <a:no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nl-NL" sz="1100"/>
                </a:p>
              </xdr:txBody>
            </xdr:sp>
            <xdr:sp macro="" textlink="">
              <xdr:nvSpPr>
                <xdr:cNvPr id="3" name="Gelijkbenige driehoek 2">
                  <a:extLst>
                    <a:ext uri="{FF2B5EF4-FFF2-40B4-BE49-F238E27FC236}">
                      <a16:creationId xmlns:a16="http://schemas.microsoft.com/office/drawing/2014/main" id="{00000000-0008-0000-0000-000003000000}"/>
                    </a:ext>
                  </a:extLst>
                </xdr:cNvPr>
                <xdr:cNvSpPr/>
              </xdr:nvSpPr>
              <xdr:spPr>
                <a:xfrm rot="10800000">
                  <a:off x="1562100" y="3695700"/>
                  <a:ext cx="1327150" cy="1073150"/>
                </a:xfrm>
                <a:prstGeom prst="triangle">
                  <a:avLst/>
                </a:prstGeom>
                <a:no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nl-NL" sz="1100"/>
                </a:p>
              </xdr:txBody>
            </xdr:sp>
            <xdr:cxnSp macro="">
              <xdr:nvCxnSpPr>
                <xdr:cNvPr id="5" name="Rechte verbindingslijn 4">
                  <a:extLst>
                    <a:ext uri="{FF2B5EF4-FFF2-40B4-BE49-F238E27FC236}">
                      <a16:creationId xmlns:a16="http://schemas.microsoft.com/office/drawing/2014/main" id="{00000000-0008-0000-0000-000005000000}"/>
                    </a:ext>
                  </a:extLst>
                </xdr:cNvPr>
                <xdr:cNvCxnSpPr>
                  <a:stCxn id="3" idx="0"/>
                  <a:endCxn id="2" idx="3"/>
                </xdr:cNvCxnSpPr>
              </xdr:nvCxnSpPr>
              <xdr:spPr>
                <a:xfrm flipV="1">
                  <a:off x="2225675" y="3695700"/>
                  <a:ext cx="0" cy="1073150"/>
                </a:xfrm>
                <a:prstGeom prst="line">
                  <a:avLst/>
                </a:prstGeom>
                <a:ln w="22225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7" name="Tekstvak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 txBox="1"/>
            </xdr:nvSpPr>
            <xdr:spPr>
              <a:xfrm>
                <a:off x="2012950" y="3136900"/>
                <a:ext cx="425181" cy="37414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nl-NL" sz="1800"/>
                  <a:t>Pp</a:t>
                </a:r>
              </a:p>
            </xdr:txBody>
          </xdr:sp>
        </xdr:grpSp>
        <xdr:sp macro="" textlink="">
          <xdr:nvSpPr>
            <xdr:cNvPr id="9" name="Tekstvak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784350" y="3727450"/>
              <a:ext cx="425181" cy="374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nl-NL" sz="1800"/>
                <a:t>D</a:t>
              </a:r>
            </a:p>
          </xdr:txBody>
        </xdr:sp>
        <xdr:sp macro="" textlink="">
          <xdr:nvSpPr>
            <xdr:cNvPr id="10" name="Tekstvak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2247900" y="3759200"/>
              <a:ext cx="425181" cy="374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nl-NL" sz="1800"/>
                <a:t>%</a:t>
              </a:r>
            </a:p>
          </xdr:txBody>
        </xdr:sp>
      </xdr:grpSp>
      <xdr:sp macro="" textlink="">
        <xdr:nvSpPr>
          <xdr:cNvPr id="12" name="Tekstvak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2768600" y="2889250"/>
            <a:ext cx="425181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nl-NL" sz="1800"/>
              <a:t>1,4</a:t>
            </a:r>
          </a:p>
        </xdr:txBody>
      </xdr:sp>
      <xdr:sp macro="" textlink="">
        <xdr:nvSpPr>
          <xdr:cNvPr id="13" name="Tekstvak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755900" y="4102100"/>
            <a:ext cx="495031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nl-NL" sz="1800"/>
              <a:t>0,33</a:t>
            </a:r>
          </a:p>
        </xdr:txBody>
      </xdr:sp>
      <xdr:sp macro="" textlink="">
        <xdr:nvSpPr>
          <xdr:cNvPr id="14" name="Tekstvak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238250" y="4089400"/>
            <a:ext cx="425181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nl-NL" sz="1800"/>
              <a:t>4,2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73740</xdr:colOff>
      <xdr:row>2</xdr:row>
      <xdr:rowOff>137509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C726C397-76BD-4450-9AF0-5FB4659F9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4400" cy="42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"/>
  <sheetViews>
    <sheetView tabSelected="1" topLeftCell="A7" workbookViewId="0">
      <selection activeCell="X24" sqref="X24"/>
    </sheetView>
  </sheetViews>
  <sheetFormatPr defaultColWidth="0" defaultRowHeight="11.4" zeroHeight="1" x14ac:dyDescent="0.2"/>
  <cols>
    <col min="1" max="1" width="13.75" customWidth="1"/>
    <col min="2" max="2" width="4.625" customWidth="1"/>
    <col min="3" max="5" width="5.75" customWidth="1"/>
    <col min="6" max="9" width="5.75" style="19" customWidth="1"/>
    <col min="10" max="26" width="5.75" customWidth="1"/>
    <col min="27" max="42" width="5.75" hidden="1" customWidth="1"/>
    <col min="43" max="16384" width="9" hidden="1"/>
  </cols>
  <sheetData>
    <row r="1" spans="1:30" s="19" customFormat="1" x14ac:dyDescent="0.2"/>
    <row r="2" spans="1:30" s="19" customFormat="1" x14ac:dyDescent="0.2"/>
    <row r="3" spans="1:30" s="19" customFormat="1" x14ac:dyDescent="0.2"/>
    <row r="4" spans="1:30" s="19" customFormat="1" x14ac:dyDescent="0.2"/>
    <row r="5" spans="1:30" s="19" customFormat="1" ht="17.399999999999999" x14ac:dyDescent="0.3">
      <c r="A5" s="18" t="s">
        <v>32</v>
      </c>
      <c r="B5" s="18"/>
    </row>
    <row r="6" spans="1:30" s="19" customFormat="1" ht="17.399999999999999" x14ac:dyDescent="0.3">
      <c r="A6" s="18" t="s">
        <v>3</v>
      </c>
    </row>
    <row r="7" spans="1:30" s="19" customFormat="1" ht="17.399999999999999" x14ac:dyDescent="0.3">
      <c r="B7" s="18"/>
    </row>
    <row r="8" spans="1:30" s="19" customFormat="1" ht="12" thickBot="1" x14ac:dyDescent="0.25">
      <c r="C8" s="19" t="s">
        <v>10</v>
      </c>
    </row>
    <row r="9" spans="1:30" x14ac:dyDescent="0.2">
      <c r="A9" s="30" t="s">
        <v>9</v>
      </c>
      <c r="B9" s="31"/>
      <c r="C9" s="3">
        <v>21</v>
      </c>
      <c r="D9" s="4">
        <v>21.5</v>
      </c>
      <c r="E9" s="4">
        <v>22</v>
      </c>
      <c r="F9" s="4">
        <v>22.5</v>
      </c>
      <c r="G9" s="4">
        <v>23</v>
      </c>
      <c r="H9" s="4">
        <v>23.5</v>
      </c>
      <c r="I9" s="4">
        <v>24</v>
      </c>
      <c r="J9" s="4">
        <v>24.5</v>
      </c>
      <c r="K9" s="4">
        <v>25</v>
      </c>
      <c r="L9" s="4">
        <v>25.5</v>
      </c>
      <c r="M9" s="4">
        <v>26</v>
      </c>
      <c r="N9" s="4">
        <v>26.5</v>
      </c>
      <c r="O9" s="4">
        <v>27</v>
      </c>
      <c r="P9" s="4">
        <v>27.5</v>
      </c>
      <c r="Q9" s="4">
        <v>28</v>
      </c>
      <c r="R9" s="4">
        <v>28.5</v>
      </c>
      <c r="S9" s="4">
        <v>29</v>
      </c>
      <c r="T9" s="4">
        <v>29.5</v>
      </c>
      <c r="U9" s="4">
        <v>30</v>
      </c>
      <c r="V9" s="5">
        <v>30.5</v>
      </c>
      <c r="W9" s="19"/>
      <c r="X9" s="19"/>
      <c r="Y9" s="19"/>
      <c r="Z9" s="19"/>
    </row>
    <row r="10" spans="1:30" x14ac:dyDescent="0.2">
      <c r="A10" s="1" t="s">
        <v>12</v>
      </c>
      <c r="B10" s="2">
        <v>1.4</v>
      </c>
      <c r="C10" s="6">
        <f>($B10/C$9*100-1)*10</f>
        <v>56.666666666666671</v>
      </c>
      <c r="D10" s="7">
        <f t="shared" ref="D10:V12" si="0">($B10/D$9*100-1)*10</f>
        <v>55.116279069767444</v>
      </c>
      <c r="E10" s="7">
        <f t="shared" si="0"/>
        <v>53.636363636363633</v>
      </c>
      <c r="F10" s="7">
        <f t="shared" si="0"/>
        <v>52.222222222222221</v>
      </c>
      <c r="G10" s="7">
        <f t="shared" si="0"/>
        <v>50.869565217391298</v>
      </c>
      <c r="H10" s="7">
        <f t="shared" si="0"/>
        <v>49.574468085106382</v>
      </c>
      <c r="I10" s="7">
        <f t="shared" si="0"/>
        <v>48.333333333333329</v>
      </c>
      <c r="J10" s="7">
        <f t="shared" si="0"/>
        <v>47.142857142857146</v>
      </c>
      <c r="K10" s="7">
        <f t="shared" si="0"/>
        <v>46</v>
      </c>
      <c r="L10" s="7">
        <f t="shared" si="0"/>
        <v>44.901960784313729</v>
      </c>
      <c r="M10" s="7">
        <f t="shared" si="0"/>
        <v>43.84615384615384</v>
      </c>
      <c r="N10" s="7">
        <f t="shared" si="0"/>
        <v>42.830188679245282</v>
      </c>
      <c r="O10" s="7">
        <f t="shared" si="0"/>
        <v>41.851851851851848</v>
      </c>
      <c r="P10" s="7">
        <f t="shared" si="0"/>
        <v>40.909090909090899</v>
      </c>
      <c r="Q10" s="7">
        <f t="shared" si="0"/>
        <v>40</v>
      </c>
      <c r="R10" s="7">
        <f t="shared" si="0"/>
        <v>39.122807017543863</v>
      </c>
      <c r="S10" s="7">
        <f t="shared" si="0"/>
        <v>38.275862068965516</v>
      </c>
      <c r="T10" s="7">
        <f t="shared" si="0"/>
        <v>37.457627118644069</v>
      </c>
      <c r="U10" s="7">
        <f t="shared" si="0"/>
        <v>36.666666666666657</v>
      </c>
      <c r="V10" s="8">
        <f t="shared" si="0"/>
        <v>35.901639344262293</v>
      </c>
      <c r="W10" s="19"/>
      <c r="X10" s="19"/>
      <c r="Y10" s="19"/>
      <c r="Z10" s="19"/>
    </row>
    <row r="11" spans="1:30" s="19" customFormat="1" x14ac:dyDescent="0.2">
      <c r="A11" s="20"/>
      <c r="B11" s="21">
        <v>1.5</v>
      </c>
      <c r="C11" s="22">
        <f t="shared" ref="C11:R12" si="1">($B11/C$9*100-1)*10</f>
        <v>61.428571428571423</v>
      </c>
      <c r="D11" s="23">
        <f t="shared" si="1"/>
        <v>59.767441860465112</v>
      </c>
      <c r="E11" s="23">
        <f t="shared" si="1"/>
        <v>58.181818181818173</v>
      </c>
      <c r="F11" s="23">
        <f t="shared" si="1"/>
        <v>56.666666666666671</v>
      </c>
      <c r="G11" s="23">
        <f t="shared" si="1"/>
        <v>55.217391304347821</v>
      </c>
      <c r="H11" s="23">
        <f t="shared" si="1"/>
        <v>53.829787234042556</v>
      </c>
      <c r="I11" s="23">
        <f t="shared" si="1"/>
        <v>52.5</v>
      </c>
      <c r="J11" s="23">
        <f t="shared" si="1"/>
        <v>51.224489795918366</v>
      </c>
      <c r="K11" s="23">
        <f t="shared" si="1"/>
        <v>50</v>
      </c>
      <c r="L11" s="23">
        <f t="shared" si="1"/>
        <v>48.823529411764703</v>
      </c>
      <c r="M11" s="23">
        <f t="shared" si="1"/>
        <v>47.692307692307693</v>
      </c>
      <c r="N11" s="23">
        <f t="shared" si="1"/>
        <v>46.603773584905667</v>
      </c>
      <c r="O11" s="23">
        <f t="shared" si="1"/>
        <v>45.555555555555557</v>
      </c>
      <c r="P11" s="23">
        <f t="shared" si="1"/>
        <v>44.54545454545454</v>
      </c>
      <c r="Q11" s="23">
        <f t="shared" si="1"/>
        <v>43.571428571428569</v>
      </c>
      <c r="R11" s="23">
        <f t="shared" si="1"/>
        <v>42.631578947368418</v>
      </c>
      <c r="S11" s="23">
        <f t="shared" si="0"/>
        <v>41.724137931034484</v>
      </c>
      <c r="T11" s="23">
        <f t="shared" si="0"/>
        <v>40.847457627118651</v>
      </c>
      <c r="U11" s="23">
        <f t="shared" si="0"/>
        <v>40</v>
      </c>
      <c r="V11" s="25">
        <f t="shared" si="0"/>
        <v>39.180327868852459</v>
      </c>
    </row>
    <row r="12" spans="1:30" ht="12" thickBot="1" x14ac:dyDescent="0.25">
      <c r="A12" s="9" t="s">
        <v>11</v>
      </c>
      <c r="B12" s="10">
        <v>1.6</v>
      </c>
      <c r="C12" s="11">
        <f t="shared" si="1"/>
        <v>66.19047619047619</v>
      </c>
      <c r="D12" s="12">
        <f t="shared" si="0"/>
        <v>64.418604651162795</v>
      </c>
      <c r="E12" s="12">
        <f t="shared" si="0"/>
        <v>62.727272727272734</v>
      </c>
      <c r="F12" s="12">
        <f t="shared" si="0"/>
        <v>61.111111111111107</v>
      </c>
      <c r="G12" s="12">
        <f t="shared" si="0"/>
        <v>59.565217391304344</v>
      </c>
      <c r="H12" s="12">
        <f t="shared" si="0"/>
        <v>58.085106382978722</v>
      </c>
      <c r="I12" s="12">
        <f t="shared" si="0"/>
        <v>56.666666666666671</v>
      </c>
      <c r="J12" s="12">
        <f t="shared" si="0"/>
        <v>55.306122448979593</v>
      </c>
      <c r="K12" s="12">
        <f t="shared" si="0"/>
        <v>54</v>
      </c>
      <c r="L12" s="12">
        <f t="shared" si="0"/>
        <v>52.745098039215684</v>
      </c>
      <c r="M12" s="12">
        <f t="shared" si="0"/>
        <v>51.53846153846154</v>
      </c>
      <c r="N12" s="12">
        <f t="shared" si="0"/>
        <v>50.377358490566039</v>
      </c>
      <c r="O12" s="12">
        <f t="shared" si="0"/>
        <v>49.259259259259267</v>
      </c>
      <c r="P12" s="12">
        <f t="shared" si="0"/>
        <v>48.181818181818187</v>
      </c>
      <c r="Q12" s="12">
        <f t="shared" si="0"/>
        <v>47.142857142857146</v>
      </c>
      <c r="R12" s="12">
        <f t="shared" si="0"/>
        <v>46.140350877192979</v>
      </c>
      <c r="S12" s="12">
        <f t="shared" si="0"/>
        <v>45.172413793103452</v>
      </c>
      <c r="T12" s="12">
        <f t="shared" si="0"/>
        <v>44.237288135593225</v>
      </c>
      <c r="U12" s="12">
        <f t="shared" si="0"/>
        <v>43.333333333333343</v>
      </c>
      <c r="V12" s="13">
        <f t="shared" si="0"/>
        <v>42.459016393442617</v>
      </c>
      <c r="W12" s="19"/>
      <c r="X12" s="19"/>
      <c r="Y12" s="19"/>
      <c r="Z12" s="19"/>
    </row>
    <row r="13" spans="1:30" s="19" customFormat="1" x14ac:dyDescent="0.2">
      <c r="A13" s="24"/>
      <c r="B13" s="24"/>
    </row>
    <row r="14" spans="1:30" s="19" customFormat="1" ht="12" thickBot="1" x14ac:dyDescent="0.25">
      <c r="A14" s="24"/>
      <c r="B14" s="24"/>
      <c r="C14" s="19" t="s">
        <v>10</v>
      </c>
    </row>
    <row r="15" spans="1:30" x14ac:dyDescent="0.2">
      <c r="A15" s="30" t="s">
        <v>9</v>
      </c>
      <c r="B15" s="31"/>
      <c r="C15" s="4">
        <v>31</v>
      </c>
      <c r="D15" s="4">
        <v>31.5</v>
      </c>
      <c r="E15" s="4">
        <v>32</v>
      </c>
      <c r="F15" s="4">
        <v>32.5</v>
      </c>
      <c r="G15" s="4">
        <v>33</v>
      </c>
      <c r="H15" s="4">
        <v>33.5</v>
      </c>
      <c r="I15" s="4">
        <v>34</v>
      </c>
      <c r="J15" s="4">
        <v>34.5</v>
      </c>
      <c r="K15" s="4">
        <v>35</v>
      </c>
      <c r="L15" s="4">
        <v>35.5</v>
      </c>
      <c r="M15" s="4">
        <v>36</v>
      </c>
      <c r="N15" s="4">
        <v>36.5</v>
      </c>
      <c r="O15" s="4">
        <v>37</v>
      </c>
      <c r="P15" s="4">
        <v>37.5</v>
      </c>
      <c r="Q15" s="4">
        <v>38</v>
      </c>
      <c r="R15" s="4">
        <v>38.5</v>
      </c>
      <c r="S15" s="4">
        <v>39</v>
      </c>
      <c r="T15" s="4">
        <v>39.5</v>
      </c>
      <c r="U15" s="5">
        <v>40</v>
      </c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x14ac:dyDescent="0.2">
      <c r="A16" s="1" t="s">
        <v>12</v>
      </c>
      <c r="B16" s="2">
        <v>1.4</v>
      </c>
      <c r="C16" s="32">
        <f t="shared" ref="C16" si="2">($B10/C$15*100-1)*10</f>
        <v>35.161290322580641</v>
      </c>
      <c r="D16" s="7">
        <f t="shared" ref="C16:D16" si="3">($B10/D$15*100-1)*10</f>
        <v>34.444444444444436</v>
      </c>
      <c r="E16" s="7">
        <f t="shared" ref="E16" si="4">($B10/E$15*100-1)*10</f>
        <v>33.75</v>
      </c>
      <c r="F16" s="7">
        <f t="shared" ref="F16" si="5">($B10/F$15*100-1)*10</f>
        <v>33.076923076923073</v>
      </c>
      <c r="G16" s="7">
        <f t="shared" ref="G16:U16" si="6">($B10/G$15*100-1)*10</f>
        <v>32.424242424242422</v>
      </c>
      <c r="H16" s="7">
        <f t="shared" si="6"/>
        <v>31.791044776119399</v>
      </c>
      <c r="I16" s="7">
        <f t="shared" si="6"/>
        <v>31.17647058823529</v>
      </c>
      <c r="J16" s="7">
        <f t="shared" si="6"/>
        <v>30.579710144927532</v>
      </c>
      <c r="K16" s="7">
        <f t="shared" si="6"/>
        <v>30</v>
      </c>
      <c r="L16" s="7">
        <f t="shared" si="6"/>
        <v>29.436619718309856</v>
      </c>
      <c r="M16" s="7">
        <f t="shared" si="6"/>
        <v>28.888888888888889</v>
      </c>
      <c r="N16" s="7">
        <f t="shared" si="6"/>
        <v>28.356164383561637</v>
      </c>
      <c r="O16" s="7">
        <f t="shared" si="6"/>
        <v>27.837837837837832</v>
      </c>
      <c r="P16" s="7">
        <f t="shared" si="6"/>
        <v>27.333333333333329</v>
      </c>
      <c r="Q16" s="7">
        <f t="shared" si="6"/>
        <v>26.84210526315789</v>
      </c>
      <c r="R16" s="7">
        <f t="shared" si="6"/>
        <v>26.363636363636363</v>
      </c>
      <c r="S16" s="7">
        <f t="shared" si="6"/>
        <v>25.897435897435894</v>
      </c>
      <c r="T16" s="7">
        <f t="shared" si="6"/>
        <v>25.443037974683538</v>
      </c>
      <c r="U16" s="8">
        <f t="shared" si="6"/>
        <v>24.999999999999996</v>
      </c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s="19" customFormat="1" x14ac:dyDescent="0.2">
      <c r="A17" s="20"/>
      <c r="B17" s="21">
        <v>1.5</v>
      </c>
      <c r="C17" s="33">
        <f t="shared" ref="C17" si="7">($B11/C$15*100-1)*10</f>
        <v>38.387096774193552</v>
      </c>
      <c r="D17" s="23">
        <f t="shared" ref="C17:D17" si="8">($B11/D$15*100-1)*10</f>
        <v>37.61904761904762</v>
      </c>
      <c r="E17" s="23">
        <f t="shared" ref="E17" si="9">($B11/E$15*100-1)*10</f>
        <v>36.875</v>
      </c>
      <c r="F17" s="23">
        <f t="shared" ref="F17" si="10">($B11/F$15*100-1)*10</f>
        <v>36.15384615384616</v>
      </c>
      <c r="G17" s="23">
        <f t="shared" ref="G17:U17" si="11">($B11/G$15*100-1)*10</f>
        <v>35.45454545454546</v>
      </c>
      <c r="H17" s="23">
        <f t="shared" si="11"/>
        <v>34.776119402985074</v>
      </c>
      <c r="I17" s="23">
        <f t="shared" si="11"/>
        <v>34.117647058823536</v>
      </c>
      <c r="J17" s="23">
        <f t="shared" si="11"/>
        <v>33.478260869565219</v>
      </c>
      <c r="K17" s="23">
        <f t="shared" si="11"/>
        <v>32.857142857142854</v>
      </c>
      <c r="L17" s="23">
        <f t="shared" si="11"/>
        <v>32.25352112676056</v>
      </c>
      <c r="M17" s="23">
        <f t="shared" si="11"/>
        <v>31.666666666666661</v>
      </c>
      <c r="N17" s="23">
        <f t="shared" si="11"/>
        <v>31.095890410958901</v>
      </c>
      <c r="O17" s="23">
        <f t="shared" si="11"/>
        <v>30.540540540540544</v>
      </c>
      <c r="P17" s="23">
        <f t="shared" si="11"/>
        <v>30</v>
      </c>
      <c r="Q17" s="23">
        <f t="shared" si="11"/>
        <v>29.473684210526315</v>
      </c>
      <c r="R17" s="23">
        <f t="shared" si="11"/>
        <v>28.961038961038959</v>
      </c>
      <c r="S17" s="23">
        <f t="shared" si="11"/>
        <v>28.461538461538463</v>
      </c>
      <c r="T17" s="23">
        <f t="shared" si="11"/>
        <v>27.974683544303801</v>
      </c>
      <c r="U17" s="25">
        <f t="shared" si="11"/>
        <v>27.5</v>
      </c>
    </row>
    <row r="18" spans="1:30" ht="12" thickBot="1" x14ac:dyDescent="0.25">
      <c r="A18" s="9" t="s">
        <v>11</v>
      </c>
      <c r="B18" s="10">
        <v>1.6</v>
      </c>
      <c r="C18" s="34">
        <f t="shared" ref="C18" si="12">($B12/C$15*100-1)*10</f>
        <v>41.612903225806448</v>
      </c>
      <c r="D18" s="12">
        <f t="shared" ref="C18:D18" si="13">($B12/D$15*100-1)*10</f>
        <v>40.793650793650791</v>
      </c>
      <c r="E18" s="12">
        <f t="shared" ref="E18" si="14">($B12/E$15*100-1)*10</f>
        <v>40</v>
      </c>
      <c r="F18" s="12">
        <f t="shared" ref="F18" si="15">($B12/F$15*100-1)*10</f>
        <v>39.230769230769234</v>
      </c>
      <c r="G18" s="12">
        <f t="shared" ref="G18:U18" si="16">($B12/G$15*100-1)*10</f>
        <v>38.484848484848484</v>
      </c>
      <c r="H18" s="12">
        <f t="shared" si="16"/>
        <v>37.761194029850749</v>
      </c>
      <c r="I18" s="12">
        <f t="shared" si="16"/>
        <v>37.058823529411768</v>
      </c>
      <c r="J18" s="12">
        <f t="shared" si="16"/>
        <v>36.376811594202898</v>
      </c>
      <c r="K18" s="12">
        <f t="shared" si="16"/>
        <v>35.714285714285708</v>
      </c>
      <c r="L18" s="12">
        <f t="shared" si="16"/>
        <v>35.070422535211272</v>
      </c>
      <c r="M18" s="12">
        <f t="shared" si="16"/>
        <v>34.444444444444443</v>
      </c>
      <c r="N18" s="12">
        <f t="shared" si="16"/>
        <v>33.835616438356162</v>
      </c>
      <c r="O18" s="12">
        <f t="shared" si="16"/>
        <v>33.243243243243242</v>
      </c>
      <c r="P18" s="12">
        <f t="shared" si="16"/>
        <v>32.666666666666671</v>
      </c>
      <c r="Q18" s="12">
        <f t="shared" si="16"/>
        <v>32.105263157894733</v>
      </c>
      <c r="R18" s="12">
        <f t="shared" si="16"/>
        <v>31.558441558441555</v>
      </c>
      <c r="S18" s="12">
        <f t="shared" si="16"/>
        <v>31.025641025641022</v>
      </c>
      <c r="T18" s="12">
        <f t="shared" si="16"/>
        <v>30.506329113924053</v>
      </c>
      <c r="U18" s="13">
        <f t="shared" si="16"/>
        <v>30</v>
      </c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s="19" customFormat="1" x14ac:dyDescent="0.2">
      <c r="C19" s="24"/>
    </row>
    <row r="20" spans="1:30" s="19" customFormat="1" x14ac:dyDescent="0.2">
      <c r="C20" s="24"/>
    </row>
    <row r="21" spans="1:30" s="19" customFormat="1" ht="12" x14ac:dyDescent="0.25">
      <c r="A21" s="26" t="s">
        <v>2</v>
      </c>
      <c r="D21" s="19" t="s">
        <v>4</v>
      </c>
      <c r="E21" s="19" t="s">
        <v>5</v>
      </c>
    </row>
    <row r="22" spans="1:30" s="19" customFormat="1" x14ac:dyDescent="0.2">
      <c r="D22" s="19" t="s">
        <v>6</v>
      </c>
      <c r="E22" s="19" t="s">
        <v>8</v>
      </c>
    </row>
    <row r="23" spans="1:30" s="19" customFormat="1" x14ac:dyDescent="0.2">
      <c r="E23" s="19" t="s">
        <v>7</v>
      </c>
    </row>
    <row r="24" spans="1:30" s="19" customFormat="1" x14ac:dyDescent="0.2">
      <c r="C24" s="24"/>
    </row>
    <row r="25" spans="1:30" x14ac:dyDescent="0.2">
      <c r="A25" s="19"/>
      <c r="B25" s="19"/>
      <c r="C25" s="24"/>
      <c r="D25" s="19"/>
      <c r="E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30" ht="12" x14ac:dyDescent="0.25">
      <c r="A26" s="26" t="s">
        <v>13</v>
      </c>
      <c r="B26" s="19"/>
      <c r="C26" s="24"/>
      <c r="D26" s="19"/>
      <c r="E26" s="19"/>
      <c r="G26" s="26" t="s">
        <v>14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30" x14ac:dyDescent="0.2">
      <c r="A27" s="19"/>
      <c r="B27" s="19"/>
      <c r="C27" s="24"/>
      <c r="D27" s="19"/>
      <c r="E27" s="19"/>
      <c r="G27" s="19" t="s">
        <v>15</v>
      </c>
      <c r="J27" s="19"/>
      <c r="K27" s="19"/>
      <c r="L27" s="19" t="s">
        <v>16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30" x14ac:dyDescent="0.2">
      <c r="A28" s="19"/>
      <c r="B28" s="19"/>
      <c r="C28" s="19"/>
      <c r="D28" s="19"/>
      <c r="E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30" x14ac:dyDescent="0.2">
      <c r="A29" s="19"/>
      <c r="B29" s="19"/>
      <c r="C29" s="19"/>
      <c r="D29" s="19"/>
      <c r="E29" s="19"/>
      <c r="G29" s="19" t="s">
        <v>23</v>
      </c>
      <c r="J29" s="19"/>
      <c r="K29" s="19"/>
      <c r="L29" s="19" t="s">
        <v>30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7"/>
      <c r="X29" s="19"/>
      <c r="Y29" s="19"/>
      <c r="Z29" s="19"/>
    </row>
    <row r="30" spans="1:30" x14ac:dyDescent="0.2">
      <c r="A30" s="19"/>
      <c r="B30" s="19"/>
      <c r="C30" s="19"/>
      <c r="D30" s="19"/>
      <c r="E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7"/>
      <c r="X30" s="19"/>
      <c r="Y30" s="19"/>
      <c r="Z30" s="19"/>
      <c r="AD30" s="15"/>
    </row>
    <row r="31" spans="1:30" x14ac:dyDescent="0.2">
      <c r="A31" s="19"/>
      <c r="B31" s="19"/>
      <c r="C31" s="19"/>
      <c r="D31" s="19"/>
      <c r="E31" s="19"/>
      <c r="G31" s="19" t="s">
        <v>24</v>
      </c>
      <c r="J31" s="19"/>
      <c r="K31" s="19"/>
      <c r="L31" s="19" t="s">
        <v>31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30" x14ac:dyDescent="0.2">
      <c r="A32" s="19"/>
      <c r="B32" s="19"/>
      <c r="C32" s="19"/>
      <c r="D32" s="19"/>
      <c r="E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" x14ac:dyDescent="0.25">
      <c r="A33" s="19"/>
      <c r="B33" s="19"/>
      <c r="C33" s="19"/>
      <c r="D33" s="19"/>
      <c r="E33" s="19"/>
      <c r="G33" s="26" t="s">
        <v>21</v>
      </c>
      <c r="J33" s="19"/>
      <c r="L33" s="19"/>
      <c r="M33" s="19"/>
      <c r="N33" s="26" t="s">
        <v>25</v>
      </c>
      <c r="O33" s="19"/>
      <c r="P33" s="19"/>
      <c r="Q33" s="19"/>
      <c r="R33" s="19"/>
      <c r="S33" s="19"/>
      <c r="T33" s="19"/>
      <c r="U33" s="26" t="s">
        <v>22</v>
      </c>
      <c r="V33" s="19"/>
      <c r="W33" s="19"/>
      <c r="X33" s="19"/>
      <c r="Y33" s="19"/>
      <c r="Z33" s="19"/>
    </row>
    <row r="34" spans="1:26" x14ac:dyDescent="0.2">
      <c r="A34" s="19"/>
      <c r="B34" s="19"/>
      <c r="C34" s="19"/>
      <c r="D34" s="19"/>
      <c r="E34" s="19"/>
      <c r="G34" s="19" t="s">
        <v>9</v>
      </c>
      <c r="J34" s="19"/>
      <c r="K34" s="17">
        <v>1.4</v>
      </c>
      <c r="L34" s="19" t="s">
        <v>19</v>
      </c>
      <c r="M34" s="19"/>
      <c r="N34" s="19" t="s">
        <v>9</v>
      </c>
      <c r="O34" s="19"/>
      <c r="P34" s="19"/>
      <c r="Q34" s="19"/>
      <c r="R34" s="17">
        <v>1.4</v>
      </c>
      <c r="S34" s="19" t="s">
        <v>19</v>
      </c>
      <c r="T34" s="19"/>
      <c r="U34" s="19" t="s">
        <v>0</v>
      </c>
      <c r="V34" s="19"/>
      <c r="W34" s="19"/>
      <c r="X34" s="19"/>
      <c r="Y34" s="17">
        <v>4.2</v>
      </c>
      <c r="Z34" s="19" t="s">
        <v>19</v>
      </c>
    </row>
    <row r="35" spans="1:26" x14ac:dyDescent="0.2">
      <c r="A35" s="19"/>
      <c r="B35" s="19"/>
      <c r="C35" s="19"/>
      <c r="D35" s="19"/>
      <c r="E35" s="19"/>
      <c r="G35" s="19" t="s">
        <v>17</v>
      </c>
      <c r="J35" s="19"/>
      <c r="K35" s="17">
        <v>0.33</v>
      </c>
      <c r="L35" s="29" t="s">
        <v>27</v>
      </c>
      <c r="M35" s="19"/>
      <c r="N35" s="19" t="s">
        <v>1</v>
      </c>
      <c r="O35" s="19"/>
      <c r="P35" s="19"/>
      <c r="Q35" s="19"/>
      <c r="R35" s="17">
        <v>4.2</v>
      </c>
      <c r="S35" s="19" t="s">
        <v>19</v>
      </c>
      <c r="T35" s="19"/>
      <c r="U35" s="19" t="s">
        <v>17</v>
      </c>
      <c r="V35" s="19"/>
      <c r="W35" s="19"/>
      <c r="X35" s="19"/>
      <c r="Y35" s="17">
        <v>0.33</v>
      </c>
      <c r="Z35" s="19" t="s">
        <v>27</v>
      </c>
    </row>
    <row r="36" spans="1:26" x14ac:dyDescent="0.2">
      <c r="A36" s="19"/>
      <c r="B36" s="19"/>
      <c r="C36" s="19"/>
      <c r="D36" s="19"/>
      <c r="E36" s="19"/>
      <c r="G36" s="19" t="s">
        <v>0</v>
      </c>
      <c r="J36" s="19"/>
      <c r="K36" s="16">
        <f>K34/K35</f>
        <v>4.2424242424242422</v>
      </c>
      <c r="L36" s="19" t="s">
        <v>19</v>
      </c>
      <c r="M36" s="19"/>
      <c r="N36" s="19" t="s">
        <v>26</v>
      </c>
      <c r="O36" s="19"/>
      <c r="P36" s="19"/>
      <c r="Q36" s="19"/>
      <c r="R36" s="16">
        <f>R34/R35</f>
        <v>0.33333333333333331</v>
      </c>
      <c r="S36" s="27" t="s">
        <v>27</v>
      </c>
      <c r="T36" s="19"/>
      <c r="U36" s="19" t="s">
        <v>9</v>
      </c>
      <c r="V36" s="19"/>
      <c r="W36" s="19"/>
      <c r="X36" s="19"/>
      <c r="Y36" s="16">
        <f>Y34*Y35</f>
        <v>1.3860000000000001</v>
      </c>
      <c r="Z36" s="19" t="s">
        <v>19</v>
      </c>
    </row>
    <row r="37" spans="1:26" x14ac:dyDescent="0.2">
      <c r="A37" s="19"/>
      <c r="B37" s="19"/>
      <c r="C37" s="19"/>
      <c r="D37" s="19"/>
      <c r="E37" s="19"/>
      <c r="G37" s="19" t="s">
        <v>18</v>
      </c>
      <c r="J37" s="19"/>
      <c r="K37" s="16">
        <f>(K36-1)* 10</f>
        <v>32.424242424242422</v>
      </c>
      <c r="L37" s="19" t="s">
        <v>20</v>
      </c>
      <c r="M37" s="19"/>
      <c r="N37" s="19"/>
      <c r="O37" s="19"/>
      <c r="P37" s="19"/>
      <c r="Q37" s="19"/>
      <c r="R37" s="19"/>
      <c r="S37" s="19"/>
      <c r="T37" s="19"/>
      <c r="U37" s="28"/>
      <c r="V37" s="19"/>
      <c r="W37" s="19"/>
      <c r="X37" s="19"/>
      <c r="Y37" s="19"/>
      <c r="Z37" s="19"/>
    </row>
    <row r="38" spans="1:26" x14ac:dyDescent="0.2">
      <c r="A38" s="19"/>
      <c r="B38" s="19"/>
      <c r="C38" s="19"/>
      <c r="D38" s="19"/>
      <c r="E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x14ac:dyDescent="0.2">
      <c r="A39" s="19"/>
      <c r="B39" s="19"/>
      <c r="C39" s="19"/>
      <c r="D39" s="19"/>
      <c r="E39" s="19"/>
      <c r="G39" s="17" t="s">
        <v>28</v>
      </c>
      <c r="H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x14ac:dyDescent="0.2">
      <c r="A40" s="19"/>
      <c r="B40" s="19"/>
      <c r="C40" s="19"/>
      <c r="D40" s="19"/>
      <c r="E40" s="19"/>
      <c r="G40" s="14" t="s">
        <v>29</v>
      </c>
      <c r="H40" s="14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x14ac:dyDescent="0.2">
      <c r="A41" s="19"/>
      <c r="B41" s="19"/>
      <c r="C41" s="19"/>
      <c r="D41" s="19"/>
      <c r="E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</sheetData>
  <mergeCells count="2">
    <mergeCell ref="A9:B9"/>
    <mergeCell ref="A15:B15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Max Dieptes</vt:lpstr>
    </vt:vector>
  </TitlesOfParts>
  <Company>Roto Smeets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Emile Schilders</dc:creator>
  <cp:lastModifiedBy>Schilders, Emile</cp:lastModifiedBy>
  <cp:lastPrinted>2021-03-28T16:52:29Z</cp:lastPrinted>
  <dcterms:created xsi:type="dcterms:W3CDTF">2018-03-18T08:39:07Z</dcterms:created>
  <dcterms:modified xsi:type="dcterms:W3CDTF">2021-03-28T16:53:44Z</dcterms:modified>
</cp:coreProperties>
</file>